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15" windowHeight="10095" tabRatio="705" activeTab="1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10" i="32"/>
  <c r="X11"/>
  <c r="X18"/>
  <c r="X19"/>
  <c r="X8"/>
  <c r="X7"/>
  <c r="R74" l="1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21" i="2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<sst xmlns="http://schemas.openxmlformats.org/spreadsheetml/2006/main" count="218" uniqueCount="82">
  <si>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</si>
  <si>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</si>
  <si>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</si>
  <si>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</si>
  <si>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</si>
  <si>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</si>
  <si>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</si>
  <si>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</si>
  <si>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</si>
  <si>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</si>
  <si>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</si>
  <si>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</si>
  <si>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</si>
  <si>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</si>
  <si>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</si>
  <si>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</si>
  <si>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</si>
  <si>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</si>
  <si>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</si>
  <si>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</si>
  <si>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</si>
  <si>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</si>
  <si>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</si>
  <si>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</si>
  <si>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</si>
  <si>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</si>
  <si>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</si>
  <si>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</si>
  <si>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</si>
  <si>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</si>
  <si>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Алфимова</t>
  </si>
  <si>
    <t>Евгения</t>
  </si>
  <si>
    <t>Феодосия</t>
  </si>
  <si>
    <t>Гордеева</t>
  </si>
  <si>
    <t>Александра</t>
  </si>
  <si>
    <t>Гущина</t>
  </si>
  <si>
    <t>Вероника</t>
  </si>
  <si>
    <t>Камчатная</t>
  </si>
  <si>
    <t>Диана</t>
  </si>
  <si>
    <t>Крамарева</t>
  </si>
  <si>
    <t>Дарья</t>
  </si>
  <si>
    <t>Леденева</t>
  </si>
  <si>
    <t>Екатерина</t>
  </si>
  <si>
    <t>Мизяева</t>
  </si>
  <si>
    <t>Елизавета</t>
  </si>
  <si>
    <t>Муталипова</t>
  </si>
  <si>
    <t>Пономарева</t>
  </si>
  <si>
    <t>Алена</t>
  </si>
  <si>
    <t>Свирина</t>
  </si>
  <si>
    <t>Варвара</t>
  </si>
  <si>
    <t>Топтунова</t>
  </si>
  <si>
    <t>Чураева</t>
  </si>
  <si>
    <t>Камила</t>
  </si>
  <si>
    <t>Ренгокай/Девочки 8-9 лет 10-7кю</t>
  </si>
  <si>
    <t>Московская область</t>
  </si>
  <si>
    <t>Тверская область</t>
  </si>
  <si>
    <t>Орловская область</t>
  </si>
  <si>
    <t>Саратовская область</t>
  </si>
  <si>
    <t>Республика Башкортостан</t>
  </si>
  <si>
    <t>х3</t>
  </si>
  <si>
    <t>х1</t>
  </si>
  <si>
    <t>п1</t>
  </si>
  <si>
    <t>х2</t>
  </si>
  <si>
    <t>п2</t>
  </si>
  <si>
    <t>Кириченко Т.Е.</t>
  </si>
  <si>
    <t>Ростовцев С.А.</t>
  </si>
  <si>
    <t>ж</t>
  </si>
  <si>
    <t>г. Орел</t>
  </si>
  <si>
    <t>Вид спорта: Каратэ-до</t>
  </si>
  <si>
    <t>Всероссийские соревнования по каратэ-до</t>
  </si>
  <si>
    <t>Брянская область</t>
  </si>
  <si>
    <t>Скрипачев Борис</t>
  </si>
  <si>
    <t>Сидорюгин Александр</t>
  </si>
  <si>
    <t>Щербаков Сергей</t>
  </si>
  <si>
    <t>Вишняков Сергей</t>
  </si>
  <si>
    <t>Виноградов Александр</t>
  </si>
  <si>
    <t>Кулинич Василий</t>
  </si>
  <si>
    <t>Беззубцев Роман</t>
  </si>
  <si>
    <t>Коршунов Дмитрий</t>
  </si>
  <si>
    <t>8 лет</t>
  </si>
  <si>
    <t>9 лет</t>
  </si>
  <si>
    <t>Ката-ренгокай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</si>
</sst>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1" fontId="15" fillId="0" borderId="2" xfId="0" applyNumberFormat="1" applyFont="1" applyBorder="1" applyAlignment="1" applyProtection="1">
      <alignment horizontal="center" vertical="center" shrinkToFit="1"/>
      <protection locked="0" hidden="1"/>
    </xf>
    <xf numFmtId="1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7"/>
  <sheetViews>
    <sheetView showZeros="0" topLeftCell="A5" zoomScaleNormal="100" workbookViewId="0">
      <selection activeCell="F8" sqref="F8:F20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2" style="9" customWidth="1"/>
    <col min="6" max="6" width="14.28515625" style="9" hidden="1" customWidth="1"/>
    <col min="7" max="7" width="8.7109375" style="9" hidden="1" customWidth="1"/>
    <col min="8" max="8" width="9.425781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6"/>
      <c r="O1" s="6"/>
      <c r="P1" s="6"/>
      <c r="Q1" s="6"/>
      <c r="R1" s="6"/>
      <c r="S1" s="6"/>
      <c r="T1" s="6"/>
    </row>
    <row r="2" spans="1:20">
      <c r="A2" s="139" t="s">
        <v>68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8"/>
      <c r="O2" s="8"/>
      <c r="P2" s="8"/>
      <c r="Q2" s="8"/>
      <c r="R2" s="8"/>
      <c r="S2" s="8"/>
      <c r="T2" s="8"/>
    </row>
    <row r="3" spans="1:20">
      <c r="A3" s="140" t="s">
        <v>53</v>
      </c>
      <c r="B3" s="140"/>
      <c r="C3" s="140"/>
      <c r="D3" s="140"/>
      <c r="E3" s="140"/>
      <c r="F3" s="56"/>
      <c r="G3" s="141" t="s">
        <v>67</v>
      </c>
      <c r="H3" s="141"/>
      <c r="I3" s="141"/>
      <c r="J3" s="141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42" t="s">
        <v>7</v>
      </c>
      <c r="B4" s="142"/>
      <c r="C4" s="142"/>
      <c r="D4" s="142"/>
      <c r="E4" s="142"/>
      <c r="F4" s="10"/>
      <c r="G4" s="142" t="s">
        <v>9</v>
      </c>
      <c r="H4" s="142"/>
      <c r="I4" s="142"/>
      <c r="J4" s="142"/>
      <c r="K4" s="10"/>
      <c r="L4" s="138" t="s">
        <v>10</v>
      </c>
      <c r="M4" s="138"/>
      <c r="N4" s="8"/>
      <c r="O4" s="8"/>
      <c r="P4" s="8"/>
      <c r="Q4" s="8"/>
      <c r="R4" s="8"/>
      <c r="S4" s="8"/>
      <c r="T4" s="8"/>
    </row>
    <row r="5" spans="1:20" ht="15.75">
      <c r="A5" s="136" t="s">
        <v>18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13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58" t="s">
        <v>66</v>
      </c>
      <c r="D8" s="118" t="s">
        <v>30</v>
      </c>
      <c r="E8" s="119" t="s">
        <v>31</v>
      </c>
      <c r="F8" s="120"/>
      <c r="G8" s="61"/>
      <c r="H8" s="120" t="s">
        <v>79</v>
      </c>
      <c r="I8" s="61"/>
      <c r="J8" s="62"/>
      <c r="K8" s="63" t="s">
        <v>81</v>
      </c>
      <c r="L8" s="64" t="s">
        <v>54</v>
      </c>
      <c r="M8" s="118" t="s">
        <v>71</v>
      </c>
      <c r="N8" s="131">
        <v>1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66</v>
      </c>
      <c r="D9" s="118" t="s">
        <v>30</v>
      </c>
      <c r="E9" s="119" t="s">
        <v>32</v>
      </c>
      <c r="F9" s="118"/>
      <c r="G9" s="61"/>
      <c r="H9" s="120" t="s">
        <v>79</v>
      </c>
      <c r="I9" s="58"/>
      <c r="J9" s="62"/>
      <c r="K9" s="63" t="s">
        <v>81</v>
      </c>
      <c r="L9" s="64" t="s">
        <v>54</v>
      </c>
      <c r="M9" s="118" t="s">
        <v>71</v>
      </c>
      <c r="N9" s="131">
        <v>2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66</v>
      </c>
      <c r="D10" s="59" t="s">
        <v>33</v>
      </c>
      <c r="E10" s="60" t="s">
        <v>34</v>
      </c>
      <c r="F10" s="60"/>
      <c r="G10" s="61"/>
      <c r="H10" s="120" t="s">
        <v>80</v>
      </c>
      <c r="I10" s="58"/>
      <c r="J10" s="62"/>
      <c r="K10" s="63" t="s">
        <v>81</v>
      </c>
      <c r="L10" s="64" t="s">
        <v>70</v>
      </c>
      <c r="M10" s="118" t="s">
        <v>72</v>
      </c>
      <c r="N10" s="132">
        <v>8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66</v>
      </c>
      <c r="D11" s="59" t="s">
        <v>35</v>
      </c>
      <c r="E11" s="60" t="s">
        <v>36</v>
      </c>
      <c r="F11" s="60"/>
      <c r="G11" s="58"/>
      <c r="H11" s="120" t="s">
        <v>79</v>
      </c>
      <c r="I11" s="58"/>
      <c r="J11" s="62"/>
      <c r="K11" s="63" t="s">
        <v>81</v>
      </c>
      <c r="L11" s="64" t="s">
        <v>70</v>
      </c>
      <c r="M11" s="118" t="s">
        <v>73</v>
      </c>
      <c r="N11" s="132">
        <v>6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66</v>
      </c>
      <c r="D12" s="59" t="s">
        <v>37</v>
      </c>
      <c r="E12" s="60" t="s">
        <v>38</v>
      </c>
      <c r="F12" s="60"/>
      <c r="G12" s="58"/>
      <c r="H12" s="120" t="s">
        <v>80</v>
      </c>
      <c r="I12" s="58"/>
      <c r="J12" s="62"/>
      <c r="K12" s="63" t="s">
        <v>81</v>
      </c>
      <c r="L12" s="64" t="s">
        <v>70</v>
      </c>
      <c r="M12" s="118" t="s">
        <v>73</v>
      </c>
      <c r="N12" s="132">
        <v>5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66</v>
      </c>
      <c r="D13" s="59" t="s">
        <v>39</v>
      </c>
      <c r="E13" s="60" t="s">
        <v>40</v>
      </c>
      <c r="F13" s="120"/>
      <c r="G13" s="58"/>
      <c r="H13" s="120" t="s">
        <v>80</v>
      </c>
      <c r="I13" s="58"/>
      <c r="J13" s="62"/>
      <c r="K13" s="63" t="s">
        <v>81</v>
      </c>
      <c r="L13" s="64" t="s">
        <v>55</v>
      </c>
      <c r="M13" s="118" t="s">
        <v>74</v>
      </c>
      <c r="N13" s="132">
        <v>7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66</v>
      </c>
      <c r="D14" s="120" t="s">
        <v>41</v>
      </c>
      <c r="E14" s="120" t="s">
        <v>42</v>
      </c>
      <c r="F14" s="120"/>
      <c r="G14" s="58"/>
      <c r="H14" s="120" t="s">
        <v>80</v>
      </c>
      <c r="I14" s="58"/>
      <c r="J14" s="62"/>
      <c r="K14" s="63" t="s">
        <v>81</v>
      </c>
      <c r="L14" s="64" t="s">
        <v>56</v>
      </c>
      <c r="M14" s="118" t="s">
        <v>75</v>
      </c>
      <c r="N14" s="133">
        <v>9</v>
      </c>
      <c r="O14" s="8"/>
      <c r="P14" s="8"/>
      <c r="Q14" s="8"/>
      <c r="R14" s="8"/>
      <c r="S14" s="8"/>
      <c r="T14" s="8"/>
    </row>
    <row r="15" spans="1:20" ht="12" customHeight="1">
      <c r="A15" s="15">
        <v>8</v>
      </c>
      <c r="B15" s="58">
        <v>8</v>
      </c>
      <c r="C15" s="58" t="s">
        <v>66</v>
      </c>
      <c r="D15" s="59" t="s">
        <v>43</v>
      </c>
      <c r="E15" s="60" t="s">
        <v>44</v>
      </c>
      <c r="F15" s="60"/>
      <c r="G15" s="58"/>
      <c r="H15" s="120" t="s">
        <v>79</v>
      </c>
      <c r="I15" s="58"/>
      <c r="J15" s="62"/>
      <c r="K15" s="63" t="s">
        <v>81</v>
      </c>
      <c r="L15" s="64" t="s">
        <v>70</v>
      </c>
      <c r="M15" s="118" t="s">
        <v>76</v>
      </c>
      <c r="N15" s="132">
        <v>12</v>
      </c>
      <c r="O15" s="8"/>
      <c r="P15" s="8"/>
      <c r="Q15" s="8"/>
      <c r="R15" s="8"/>
      <c r="S15" s="8"/>
      <c r="T15" s="8"/>
    </row>
    <row r="16" spans="1:20" ht="12" customHeight="1">
      <c r="A16" s="15">
        <v>9</v>
      </c>
      <c r="B16" s="58">
        <v>9</v>
      </c>
      <c r="C16" s="58" t="s">
        <v>66</v>
      </c>
      <c r="D16" s="120" t="s">
        <v>45</v>
      </c>
      <c r="E16" s="120" t="s">
        <v>38</v>
      </c>
      <c r="F16" s="120"/>
      <c r="G16" s="58"/>
      <c r="H16" s="120" t="s">
        <v>80</v>
      </c>
      <c r="I16" s="58"/>
      <c r="J16" s="62"/>
      <c r="K16" s="63" t="s">
        <v>81</v>
      </c>
      <c r="L16" s="64" t="s">
        <v>57</v>
      </c>
      <c r="M16" s="118" t="s">
        <v>77</v>
      </c>
      <c r="N16" s="132">
        <v>13</v>
      </c>
      <c r="O16" s="8"/>
      <c r="P16" s="8"/>
      <c r="Q16" s="8"/>
      <c r="R16" s="8"/>
      <c r="S16" s="8"/>
      <c r="T16" s="8"/>
    </row>
    <row r="17" spans="1:20" ht="12" customHeight="1">
      <c r="A17" s="15">
        <v>10</v>
      </c>
      <c r="B17" s="58">
        <v>10</v>
      </c>
      <c r="C17" s="58" t="s">
        <v>66</v>
      </c>
      <c r="D17" s="59" t="s">
        <v>46</v>
      </c>
      <c r="E17" s="60" t="s">
        <v>47</v>
      </c>
      <c r="F17" s="60"/>
      <c r="G17" s="61"/>
      <c r="H17" s="120" t="s">
        <v>79</v>
      </c>
      <c r="I17" s="58"/>
      <c r="J17" s="62"/>
      <c r="K17" s="63" t="s">
        <v>81</v>
      </c>
      <c r="L17" s="64" t="s">
        <v>70</v>
      </c>
      <c r="M17" s="118" t="s">
        <v>76</v>
      </c>
      <c r="N17" s="132">
        <v>11</v>
      </c>
      <c r="O17" s="8"/>
      <c r="P17" s="8"/>
      <c r="Q17" s="8"/>
      <c r="R17" s="8"/>
      <c r="S17" s="8"/>
      <c r="T17" s="8"/>
    </row>
    <row r="18" spans="1:20" ht="12" customHeight="1">
      <c r="A18" s="15">
        <v>11</v>
      </c>
      <c r="B18" s="58">
        <v>11</v>
      </c>
      <c r="C18" s="58" t="s">
        <v>66</v>
      </c>
      <c r="D18" s="59" t="s">
        <v>48</v>
      </c>
      <c r="E18" s="60" t="s">
        <v>49</v>
      </c>
      <c r="F18" s="60"/>
      <c r="G18" s="58"/>
      <c r="H18" s="120" t="s">
        <v>79</v>
      </c>
      <c r="I18" s="58"/>
      <c r="J18" s="62"/>
      <c r="K18" s="63" t="s">
        <v>81</v>
      </c>
      <c r="L18" s="64" t="s">
        <v>70</v>
      </c>
      <c r="M18" s="118" t="s">
        <v>76</v>
      </c>
      <c r="N18" s="132">
        <v>10</v>
      </c>
      <c r="O18" s="8"/>
      <c r="P18" s="8"/>
      <c r="Q18" s="8"/>
      <c r="R18" s="8"/>
      <c r="S18" s="8"/>
      <c r="T18" s="8"/>
    </row>
    <row r="19" spans="1:20" ht="12" customHeight="1">
      <c r="A19" s="15">
        <v>12</v>
      </c>
      <c r="B19" s="58">
        <v>12</v>
      </c>
      <c r="C19" s="58" t="s">
        <v>66</v>
      </c>
      <c r="D19" s="59" t="s">
        <v>50</v>
      </c>
      <c r="E19" s="60" t="s">
        <v>34</v>
      </c>
      <c r="F19" s="60"/>
      <c r="G19" s="58"/>
      <c r="H19" s="120" t="s">
        <v>79</v>
      </c>
      <c r="I19" s="58"/>
      <c r="J19" s="62"/>
      <c r="K19" s="63" t="s">
        <v>81</v>
      </c>
      <c r="L19" s="64" t="s">
        <v>70</v>
      </c>
      <c r="M19" s="118" t="s">
        <v>73</v>
      </c>
      <c r="N19" s="132">
        <v>4</v>
      </c>
      <c r="O19" s="8"/>
      <c r="P19" s="8"/>
      <c r="Q19" s="8"/>
      <c r="R19" s="8"/>
      <c r="S19" s="8"/>
      <c r="T19" s="8"/>
    </row>
    <row r="20" spans="1:20" ht="12" customHeight="1" thickBot="1">
      <c r="A20" s="15">
        <v>13</v>
      </c>
      <c r="B20" s="58">
        <v>13</v>
      </c>
      <c r="C20" s="58" t="s">
        <v>66</v>
      </c>
      <c r="D20" s="121" t="s">
        <v>51</v>
      </c>
      <c r="E20" s="121" t="s">
        <v>52</v>
      </c>
      <c r="F20" s="121"/>
      <c r="G20" s="58"/>
      <c r="H20" s="120" t="s">
        <v>79</v>
      </c>
      <c r="I20" s="58"/>
      <c r="J20" s="62"/>
      <c r="K20" s="63" t="s">
        <v>81</v>
      </c>
      <c r="L20" s="64" t="s">
        <v>58</v>
      </c>
      <c r="M20" s="118" t="s">
        <v>78</v>
      </c>
      <c r="N20" s="131">
        <v>3</v>
      </c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8">
        <v>14</v>
      </c>
      <c r="C21" s="58"/>
      <c r="D21" s="59"/>
      <c r="E21" s="60"/>
      <c r="F21" s="60"/>
      <c r="G21" s="58"/>
      <c r="H21" s="58">
        <f t="shared" ref="H21:H23" si="0">ROUNDDOWN(DAYS360(G21,$L$3,FALSE)/360,0)</f>
        <v>117</v>
      </c>
      <c r="I21" s="58"/>
      <c r="J21" s="62"/>
      <c r="K21" s="63" t="s">
        <v>81</v>
      </c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8">
        <v>15</v>
      </c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 t="s">
        <v>81</v>
      </c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>
        <v>16</v>
      </c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 t="s">
        <v>81</v>
      </c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>
        <v>17</v>
      </c>
      <c r="C24" s="58"/>
      <c r="D24" s="60"/>
      <c r="E24" s="60"/>
      <c r="F24" s="60"/>
      <c r="G24" s="58"/>
      <c r="H24" s="58">
        <f t="shared" ref="H24:H39" si="1">ROUNDDOWN(DAYS360(G24,$L$3,FALSE)/360,0)</f>
        <v>117</v>
      </c>
      <c r="I24" s="58"/>
      <c r="J24" s="62"/>
      <c r="K24" s="63" t="s">
        <v>81</v>
      </c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>
        <v>18</v>
      </c>
      <c r="C25" s="58"/>
      <c r="D25" s="59"/>
      <c r="E25" s="60"/>
      <c r="F25" s="60"/>
      <c r="G25" s="58"/>
      <c r="H25" s="58">
        <f t="shared" si="1"/>
        <v>117</v>
      </c>
      <c r="I25" s="58"/>
      <c r="J25" s="62"/>
      <c r="K25" s="63" t="s">
        <v>81</v>
      </c>
      <c r="L25" s="65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>
        <v>19</v>
      </c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 t="s">
        <v>81</v>
      </c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>
        <v>20</v>
      </c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 t="s">
        <v>81</v>
      </c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>
        <v>21</v>
      </c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 t="s">
        <v>81</v>
      </c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>
        <v>22</v>
      </c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 t="s">
        <v>81</v>
      </c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>
        <v>23</v>
      </c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 t="s">
        <v>81</v>
      </c>
      <c r="L30" s="64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8">
        <v>24</v>
      </c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 t="s">
        <v>81</v>
      </c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8">
        <v>25</v>
      </c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 t="s">
        <v>81</v>
      </c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8">
        <v>26</v>
      </c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 t="s">
        <v>81</v>
      </c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8">
        <v>27</v>
      </c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 t="s">
        <v>81</v>
      </c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8">
        <v>28</v>
      </c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 t="s">
        <v>81</v>
      </c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8">
        <v>29</v>
      </c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 t="s">
        <v>81</v>
      </c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8">
        <v>30</v>
      </c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 t="s">
        <v>81</v>
      </c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8">
        <v>31</v>
      </c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 t="s">
        <v>81</v>
      </c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8">
        <v>32</v>
      </c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 t="s">
        <v>81</v>
      </c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8">
        <v>33</v>
      </c>
      <c r="C40" s="58"/>
      <c r="D40" s="59"/>
      <c r="E40" s="60"/>
      <c r="F40" s="60"/>
      <c r="G40" s="58"/>
      <c r="H40" s="58">
        <f t="shared" ref="H40:H71" si="2">ROUNDDOWN(DAYS360(G40,$L$3,FALSE)/360,0)</f>
        <v>117</v>
      </c>
      <c r="I40" s="58"/>
      <c r="J40" s="62"/>
      <c r="K40" s="63" t="s">
        <v>81</v>
      </c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8">
        <v>34</v>
      </c>
      <c r="C41" s="58"/>
      <c r="D41" s="59"/>
      <c r="E41" s="60"/>
      <c r="F41" s="60"/>
      <c r="G41" s="58"/>
      <c r="H41" s="58">
        <f t="shared" si="2"/>
        <v>117</v>
      </c>
      <c r="I41" s="58"/>
      <c r="J41" s="62"/>
      <c r="K41" s="63" t="s">
        <v>81</v>
      </c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8">
        <v>35</v>
      </c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 t="s">
        <v>81</v>
      </c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8">
        <v>36</v>
      </c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 t="s">
        <v>81</v>
      </c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8">
        <v>37</v>
      </c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 t="s">
        <v>81</v>
      </c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8">
        <v>38</v>
      </c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 t="s">
        <v>81</v>
      </c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8">
        <v>39</v>
      </c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 t="s">
        <v>81</v>
      </c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8">
        <v>40</v>
      </c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 t="s">
        <v>81</v>
      </c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8">
        <v>41</v>
      </c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 t="s">
        <v>81</v>
      </c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8">
        <v>42</v>
      </c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 t="s">
        <v>81</v>
      </c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8">
        <v>43</v>
      </c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 t="s">
        <v>81</v>
      </c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8">
        <v>44</v>
      </c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 t="s">
        <v>81</v>
      </c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8">
        <v>45</v>
      </c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 t="s">
        <v>81</v>
      </c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8">
        <v>46</v>
      </c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 t="s">
        <v>81</v>
      </c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8">
        <v>47</v>
      </c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 t="s">
        <v>81</v>
      </c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8">
        <v>48</v>
      </c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 t="s">
        <v>81</v>
      </c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8">
        <v>49</v>
      </c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 t="s">
        <v>81</v>
      </c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8">
        <v>50</v>
      </c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 t="s">
        <v>81</v>
      </c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8">
        <v>51</v>
      </c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 t="s">
        <v>81</v>
      </c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8">
        <v>52</v>
      </c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 t="s">
        <v>81</v>
      </c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8">
        <v>53</v>
      </c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 t="s">
        <v>81</v>
      </c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8">
        <v>54</v>
      </c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 t="s">
        <v>81</v>
      </c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8">
        <v>55</v>
      </c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 t="s">
        <v>81</v>
      </c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8">
        <v>56</v>
      </c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 t="s">
        <v>81</v>
      </c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8">
        <v>57</v>
      </c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 t="s">
        <v>81</v>
      </c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8">
        <v>58</v>
      </c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 t="s">
        <v>81</v>
      </c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8">
        <v>59</v>
      </c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 t="s">
        <v>81</v>
      </c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8">
        <v>60</v>
      </c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 t="s">
        <v>81</v>
      </c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8">
        <v>61</v>
      </c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 t="s">
        <v>81</v>
      </c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8">
        <v>62</v>
      </c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 t="s">
        <v>81</v>
      </c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8">
        <v>63</v>
      </c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 t="s">
        <v>81</v>
      </c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8">
        <v>64</v>
      </c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 t="s">
        <v>81</v>
      </c>
      <c r="L71" s="64"/>
      <c r="M71" s="58"/>
      <c r="N71" s="117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34" t="s">
        <v>19</v>
      </c>
      <c r="B73" s="134"/>
      <c r="C73" s="134"/>
      <c r="D73" s="134"/>
      <c r="E73" s="18"/>
      <c r="F73" s="19"/>
      <c r="G73" s="19"/>
      <c r="H73" s="19"/>
      <c r="I73" s="19"/>
      <c r="J73" s="20"/>
      <c r="K73" s="18"/>
      <c r="L73" s="135" t="s">
        <v>65</v>
      </c>
      <c r="M73" s="135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6"/>
      <c r="M74" s="66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34" t="s">
        <v>20</v>
      </c>
      <c r="B75" s="134"/>
      <c r="C75" s="134"/>
      <c r="D75" s="134"/>
      <c r="E75" s="25"/>
      <c r="F75" s="26"/>
      <c r="G75" s="27"/>
      <c r="H75" s="28"/>
      <c r="I75" s="29"/>
      <c r="J75" s="25"/>
      <c r="K75" s="25"/>
      <c r="L75" s="135" t="s">
        <v>64</v>
      </c>
      <c r="M75" s="135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6"/>
      <c r="M76" s="66"/>
      <c r="N76" s="21"/>
      <c r="O76" s="21"/>
      <c r="P76" s="21"/>
      <c r="Q76" s="21"/>
      <c r="R76" s="21"/>
      <c r="S76" s="21"/>
      <c r="T76" s="21"/>
    </row>
    <row r="77" spans="1:20" s="22" customFormat="1" ht="15" customHeight="1">
      <c r="A77" s="134"/>
      <c r="B77" s="134"/>
      <c r="C77" s="134"/>
      <c r="D77" s="134"/>
      <c r="E77" s="34"/>
      <c r="F77" s="127"/>
      <c r="G77" s="128"/>
      <c r="H77" s="129"/>
      <c r="I77" s="20"/>
      <c r="J77" s="20"/>
      <c r="K77" s="20"/>
      <c r="L77" s="135"/>
      <c r="M77" s="135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42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5"/>
      <c r="G89" s="43"/>
      <c r="H89" s="44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5"/>
      <c r="G92" s="43"/>
      <c r="H92" s="44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5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2.25" customHeight="1">
      <c r="A139" s="46"/>
      <c r="B139" s="46"/>
      <c r="C139" s="46"/>
      <c r="D139" s="47"/>
      <c r="E139" s="48"/>
      <c r="F139" s="48"/>
      <c r="G139" s="48"/>
      <c r="H139" s="48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2" customHeight="1">
      <c r="A140" s="34"/>
      <c r="B140" s="34"/>
      <c r="C140" s="34"/>
      <c r="D140" s="49"/>
      <c r="E140" s="49"/>
      <c r="F140" s="50"/>
      <c r="G140" s="50"/>
      <c r="H140" s="51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4.25" customHeight="1">
      <c r="A141" s="52"/>
      <c r="B141" s="52"/>
      <c r="C141" s="52"/>
      <c r="D141" s="53"/>
      <c r="E141" s="54"/>
      <c r="F141" s="53"/>
      <c r="G141" s="49"/>
      <c r="H141" s="49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0.5" customHeight="1">
      <c r="A142" s="51"/>
      <c r="B142" s="51"/>
      <c r="C142" s="51"/>
      <c r="D142" s="49"/>
      <c r="E142" s="49"/>
      <c r="F142" s="50"/>
      <c r="G142" s="50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8.75" customHeight="1">
      <c r="A143" s="51"/>
      <c r="B143" s="51"/>
      <c r="C143" s="51"/>
      <c r="D143" s="51"/>
      <c r="E143" s="51"/>
      <c r="F143" s="51"/>
      <c r="G143" s="51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</sheetData>
  <sheetProtection formatCells="0" formatColumns="0" formatRows="0" sort="0"/>
  <sortState ref="C8:M23">
    <sortCondition ref="L8:L23"/>
  </sortState>
  <mergeCells count="14">
    <mergeCell ref="A5:M5"/>
    <mergeCell ref="A73:D73"/>
    <mergeCell ref="A1:M1"/>
    <mergeCell ref="L4:M4"/>
    <mergeCell ref="A2:M2"/>
    <mergeCell ref="A3:E3"/>
    <mergeCell ref="G3:J3"/>
    <mergeCell ref="G4:J4"/>
    <mergeCell ref="A4:E4"/>
    <mergeCell ref="A75:D75"/>
    <mergeCell ref="A77:D77"/>
    <mergeCell ref="L77:M77"/>
    <mergeCell ref="L75:M75"/>
    <mergeCell ref="L73:M7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abSelected="1" zoomScale="120" zoomScaleNormal="120" workbookViewId="0">
      <selection activeCell="Y18" sqref="Y18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43" t="str">
        <f>Регистрация!A1</f>
        <v>Всероссийские соревнования по каратэ-до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67"/>
      <c r="AA1" s="67"/>
      <c r="AB1" s="67"/>
    </row>
    <row r="2" spans="1:29" ht="13.5" customHeight="1">
      <c r="A2" s="144" t="str">
        <f>Регистрация!A2</f>
        <v>Вид спорта: Каратэ-до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69"/>
      <c r="AA2" s="69"/>
      <c r="AB2" s="69"/>
    </row>
    <row r="3" spans="1:29" ht="17.25" customHeight="1">
      <c r="A3" s="147" t="str">
        <f>Регистрация!A3</f>
        <v>Ренгокай/Девочки 8-9 лет 10-7кю</v>
      </c>
      <c r="B3" s="147"/>
      <c r="C3" s="147"/>
      <c r="D3" s="147"/>
      <c r="E3" s="145" t="str">
        <f>Регистрация!G3</f>
        <v>г. Орел</v>
      </c>
      <c r="F3" s="145"/>
      <c r="G3" s="145"/>
      <c r="H3" s="145"/>
      <c r="I3" s="145"/>
      <c r="J3" s="145"/>
      <c r="K3" s="145"/>
      <c r="L3" s="145"/>
      <c r="M3" s="145"/>
      <c r="N3" s="3"/>
      <c r="O3" s="3"/>
      <c r="P3" s="3"/>
      <c r="Q3" s="70"/>
      <c r="R3" s="146">
        <f>Регистрация!L3</f>
        <v>42769</v>
      </c>
      <c r="S3" s="146"/>
      <c r="T3" s="146"/>
      <c r="U3" s="146"/>
      <c r="V3" s="146"/>
      <c r="W3" s="146">
        <f>Регистрация!M3</f>
        <v>42771</v>
      </c>
      <c r="X3" s="147"/>
      <c r="Y3" s="147"/>
      <c r="Z3" s="69"/>
      <c r="AA3" s="70"/>
      <c r="AB3" s="69"/>
    </row>
    <row r="4" spans="1:29" ht="21.75" customHeight="1">
      <c r="A4" s="157" t="s">
        <v>22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2"/>
      <c r="AA4" s="70"/>
      <c r="AB4" s="69"/>
    </row>
    <row r="5" spans="1:29" s="73" customFormat="1" ht="12.75" customHeight="1">
      <c r="A5" s="160" t="s">
        <v>26</v>
      </c>
      <c r="B5" s="158" t="s">
        <v>25</v>
      </c>
      <c r="C5" s="148" t="s">
        <v>27</v>
      </c>
      <c r="D5" s="149"/>
      <c r="E5" s="149"/>
      <c r="F5" s="149"/>
      <c r="G5" s="149"/>
      <c r="H5" s="149"/>
      <c r="I5" s="150"/>
      <c r="J5" s="148" t="s">
        <v>28</v>
      </c>
      <c r="K5" s="149"/>
      <c r="L5" s="149"/>
      <c r="M5" s="149"/>
      <c r="N5" s="149"/>
      <c r="O5" s="149"/>
      <c r="P5" s="150"/>
      <c r="Q5" s="151" t="s">
        <v>1</v>
      </c>
      <c r="R5" s="152"/>
      <c r="S5" s="152"/>
      <c r="T5" s="152"/>
      <c r="U5" s="152"/>
      <c r="V5" s="152"/>
      <c r="W5" s="153"/>
      <c r="X5" s="163" t="s">
        <v>24</v>
      </c>
      <c r="Y5" s="155" t="s">
        <v>0</v>
      </c>
      <c r="Z5" s="71"/>
      <c r="AA5" s="72"/>
      <c r="AB5" s="72"/>
      <c r="AC5" s="68"/>
    </row>
    <row r="6" spans="1:29" s="73" customFormat="1" ht="12" customHeight="1">
      <c r="A6" s="161"/>
      <c r="B6" s="159"/>
      <c r="C6" s="74" t="s">
        <v>21</v>
      </c>
      <c r="D6" s="162" t="s">
        <v>2</v>
      </c>
      <c r="E6" s="162"/>
      <c r="F6" s="162"/>
      <c r="G6" s="162"/>
      <c r="H6" s="162"/>
      <c r="I6" s="113" t="s">
        <v>24</v>
      </c>
      <c r="J6" s="74" t="s">
        <v>21</v>
      </c>
      <c r="K6" s="162" t="s">
        <v>2</v>
      </c>
      <c r="L6" s="162"/>
      <c r="M6" s="162"/>
      <c r="N6" s="162"/>
      <c r="O6" s="162"/>
      <c r="P6" s="113" t="s">
        <v>24</v>
      </c>
      <c r="Q6" s="74" t="s">
        <v>21</v>
      </c>
      <c r="R6" s="162" t="s">
        <v>2</v>
      </c>
      <c r="S6" s="162"/>
      <c r="T6" s="162"/>
      <c r="U6" s="162"/>
      <c r="V6" s="162"/>
      <c r="W6" s="112" t="s">
        <v>24</v>
      </c>
      <c r="X6" s="164"/>
      <c r="Y6" s="156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",CONCATENATE(VLOOKUP(A7,Регистрация!$B$7:$M$71,3,FALSE)," ",VLOOKUP(A7,Регистрация!$B$7:$M$71,4,FALSE)," ","(",VLOOKUP(A7,Регистрация!$B$7:$M$71,11,FALSE),")"))</f>
        <v>Алфимова Евгения (Московская область)</v>
      </c>
      <c r="C7" s="97" t="s">
        <v>59</v>
      </c>
      <c r="D7" s="122">
        <v>6.2</v>
      </c>
      <c r="E7" s="123">
        <v>6.3</v>
      </c>
      <c r="F7" s="122">
        <v>6.2</v>
      </c>
      <c r="G7" s="123">
        <v>6.3</v>
      </c>
      <c r="H7" s="123">
        <v>6.3</v>
      </c>
      <c r="I7" s="124">
        <v>18.8</v>
      </c>
      <c r="J7" s="125" t="s">
        <v>62</v>
      </c>
      <c r="K7" s="122">
        <v>7.3</v>
      </c>
      <c r="L7" s="123">
        <v>7.3</v>
      </c>
      <c r="M7" s="122">
        <v>7.2</v>
      </c>
      <c r="N7" s="123">
        <v>7.3</v>
      </c>
      <c r="O7" s="123">
        <v>7.3</v>
      </c>
      <c r="P7" s="124">
        <v>21.9</v>
      </c>
      <c r="Q7" s="125" t="s">
        <v>59</v>
      </c>
      <c r="R7" s="122">
        <v>8.1999999999999993</v>
      </c>
      <c r="S7" s="123">
        <v>8.3000000000000007</v>
      </c>
      <c r="T7" s="122">
        <v>8.3000000000000007</v>
      </c>
      <c r="U7" s="123">
        <v>8.3000000000000007</v>
      </c>
      <c r="V7" s="123">
        <v>8.3000000000000007</v>
      </c>
      <c r="W7" s="124">
        <v>24.9</v>
      </c>
      <c r="X7" s="126">
        <f>P7+W7</f>
        <v>46.8</v>
      </c>
      <c r="Y7" s="130">
        <v>1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",CONCATENATE(VLOOKUP(A8,Регистрация!$B$7:$M$71,3,FALSE)," ",VLOOKUP(A8,Регистрация!$B$7:$M$71,4,FALSE)," ","(",VLOOKUP(A8,Регистрация!$B$7:$M$71,11,FALSE),")"))</f>
        <v>Алфимова Феодосия (Московская область)</v>
      </c>
      <c r="C8" s="97" t="s">
        <v>60</v>
      </c>
      <c r="D8" s="122">
        <v>6.1</v>
      </c>
      <c r="E8" s="123">
        <v>6.1</v>
      </c>
      <c r="F8" s="122">
        <v>6.1</v>
      </c>
      <c r="G8" s="123">
        <v>6.1</v>
      </c>
      <c r="H8" s="123">
        <v>6.1</v>
      </c>
      <c r="I8" s="124">
        <v>18.3</v>
      </c>
      <c r="J8" s="125" t="s">
        <v>63</v>
      </c>
      <c r="K8" s="122">
        <v>7.2</v>
      </c>
      <c r="L8" s="123">
        <v>7.2</v>
      </c>
      <c r="M8" s="122">
        <v>7.1</v>
      </c>
      <c r="N8" s="123">
        <v>7.1</v>
      </c>
      <c r="O8" s="123">
        <v>7.2</v>
      </c>
      <c r="P8" s="124">
        <v>21.5</v>
      </c>
      <c r="Q8" s="125" t="s">
        <v>60</v>
      </c>
      <c r="R8" s="122">
        <v>8</v>
      </c>
      <c r="S8" s="123">
        <v>8.1999999999999993</v>
      </c>
      <c r="T8" s="122">
        <v>8</v>
      </c>
      <c r="U8" s="123">
        <v>8.1999999999999993</v>
      </c>
      <c r="V8" s="123">
        <v>8.1999999999999993</v>
      </c>
      <c r="W8" s="124">
        <v>24.4</v>
      </c>
      <c r="X8" s="126">
        <f>W8+P8</f>
        <v>45.9</v>
      </c>
      <c r="Y8" s="130">
        <v>2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",CONCATENATE(VLOOKUP(A9,Регистрация!$B$7:$M$71,3,FALSE)," ",VLOOKUP(A9,Регистрация!$B$7:$M$71,4,FALSE)," ","(",VLOOKUP(A9,Регистрация!$B$7:$M$71,11,FALSE),")"))</f>
        <v>Гордеева Александра (Брянская область)</v>
      </c>
      <c r="C9" s="97" t="s">
        <v>60</v>
      </c>
      <c r="D9" s="122">
        <v>5.9</v>
      </c>
      <c r="E9" s="123">
        <v>5.9</v>
      </c>
      <c r="F9" s="122">
        <v>5.5</v>
      </c>
      <c r="G9" s="123">
        <v>5.6</v>
      </c>
      <c r="H9" s="123">
        <v>5.8</v>
      </c>
      <c r="I9" s="124">
        <v>17.3</v>
      </c>
      <c r="J9" s="125" t="s">
        <v>60</v>
      </c>
      <c r="K9" s="122">
        <v>6.6</v>
      </c>
      <c r="L9" s="123">
        <v>6.7</v>
      </c>
      <c r="M9" s="122">
        <v>6.4</v>
      </c>
      <c r="N9" s="123">
        <v>6.7</v>
      </c>
      <c r="O9" s="123">
        <v>6.7</v>
      </c>
      <c r="P9" s="124">
        <v>20</v>
      </c>
      <c r="Q9" s="125"/>
      <c r="R9" s="122"/>
      <c r="S9" s="123"/>
      <c r="T9" s="122"/>
      <c r="U9" s="123"/>
      <c r="V9" s="123"/>
      <c r="W9" s="124"/>
      <c r="X9" s="126"/>
      <c r="Y9" s="130">
        <v>8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",CONCATENATE(VLOOKUP(A10,Регистрация!$B$7:$M$71,3,FALSE)," ",VLOOKUP(A10,Регистрация!$B$7:$M$71,4,FALSE)," ","(",VLOOKUP(A10,Регистрация!$B$7:$M$71,11,FALSE),")"))</f>
        <v>Гущина Вероника (Брянская область)</v>
      </c>
      <c r="C10" s="97" t="s">
        <v>60</v>
      </c>
      <c r="D10" s="122">
        <v>6</v>
      </c>
      <c r="E10" s="123">
        <v>5.6</v>
      </c>
      <c r="F10" s="122">
        <v>5.6</v>
      </c>
      <c r="G10" s="123">
        <v>5.8</v>
      </c>
      <c r="H10" s="123">
        <v>5.8</v>
      </c>
      <c r="I10" s="124">
        <v>17.2</v>
      </c>
      <c r="J10" s="125" t="s">
        <v>60</v>
      </c>
      <c r="K10" s="122">
        <v>6.8</v>
      </c>
      <c r="L10" s="123">
        <v>6.8</v>
      </c>
      <c r="M10" s="122">
        <v>6.8</v>
      </c>
      <c r="N10" s="123">
        <v>6.5</v>
      </c>
      <c r="O10" s="123">
        <v>6.7</v>
      </c>
      <c r="P10" s="124">
        <v>20.3</v>
      </c>
      <c r="Q10" s="125" t="s">
        <v>62</v>
      </c>
      <c r="R10" s="122">
        <v>7.6</v>
      </c>
      <c r="S10" s="123">
        <v>7.7</v>
      </c>
      <c r="T10" s="122">
        <v>7.6</v>
      </c>
      <c r="U10" s="123">
        <v>7.7</v>
      </c>
      <c r="V10" s="123">
        <v>7.6</v>
      </c>
      <c r="W10" s="124">
        <v>22.9</v>
      </c>
      <c r="X10" s="126">
        <f t="shared" ref="X10:X19" si="0">W10+P10</f>
        <v>43.2</v>
      </c>
      <c r="Y10" s="130">
        <v>6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",CONCATENATE(VLOOKUP(A11,Регистрация!$B$7:$M$71,3,FALSE)," ",VLOOKUP(A11,Регистрация!$B$7:$M$71,4,FALSE)," ","(",VLOOKUP(A11,Регистрация!$B$7:$M$71,11,FALSE),")"))</f>
        <v>Камчатная Диана (Брянская область)</v>
      </c>
      <c r="C11" s="97" t="s">
        <v>60</v>
      </c>
      <c r="D11" s="122">
        <v>6.1</v>
      </c>
      <c r="E11" s="123">
        <v>6</v>
      </c>
      <c r="F11" s="122">
        <v>5.8</v>
      </c>
      <c r="G11" s="123">
        <v>5.5</v>
      </c>
      <c r="H11" s="123">
        <v>5.8</v>
      </c>
      <c r="I11" s="124">
        <v>17.600000000000001</v>
      </c>
      <c r="J11" s="125" t="s">
        <v>60</v>
      </c>
      <c r="K11" s="122">
        <v>7</v>
      </c>
      <c r="L11" s="123">
        <v>6.8</v>
      </c>
      <c r="M11" s="122">
        <v>6.7</v>
      </c>
      <c r="N11" s="123">
        <v>6.8</v>
      </c>
      <c r="O11" s="123">
        <v>6.8</v>
      </c>
      <c r="P11" s="124">
        <v>20.399999999999999</v>
      </c>
      <c r="Q11" s="125" t="s">
        <v>62</v>
      </c>
      <c r="R11" s="122">
        <v>7.9</v>
      </c>
      <c r="S11" s="123">
        <v>7.9</v>
      </c>
      <c r="T11" s="122">
        <v>7.8</v>
      </c>
      <c r="U11" s="123">
        <v>7.8</v>
      </c>
      <c r="V11" s="123">
        <v>7.8</v>
      </c>
      <c r="W11" s="124">
        <v>23.5</v>
      </c>
      <c r="X11" s="126">
        <f t="shared" si="0"/>
        <v>43.9</v>
      </c>
      <c r="Y11" s="130">
        <v>5</v>
      </c>
      <c r="Z11" s="80"/>
      <c r="AA11" s="78"/>
      <c r="AB11" s="79"/>
      <c r="AC11" s="5"/>
    </row>
    <row r="12" spans="1:29" s="1" customFormat="1" ht="9.9499999999999993" customHeight="1">
      <c r="A12" s="75">
        <v>6</v>
      </c>
      <c r="B12" s="76" t="str">
        <f>IF(Регистрация!$D$6&lt;A12," ",CONCATENATE(VLOOKUP(A12,Регистрация!$B$7:$M$71,3,FALSE)," ",VLOOKUP(A12,Регистрация!$B$7:$M$71,4,FALSE)," ","(",VLOOKUP(A12,Регистрация!$B$7:$M$71,11,FALSE),")"))</f>
        <v>Крамарева Дарья (Тверская область)</v>
      </c>
      <c r="C12" s="97" t="s">
        <v>60</v>
      </c>
      <c r="D12" s="122">
        <v>5.6</v>
      </c>
      <c r="E12" s="123">
        <v>5.3</v>
      </c>
      <c r="F12" s="122">
        <v>5.4</v>
      </c>
      <c r="G12" s="123">
        <v>5.4</v>
      </c>
      <c r="H12" s="123">
        <v>5.6</v>
      </c>
      <c r="I12" s="124">
        <v>16.399999999999999</v>
      </c>
      <c r="J12" s="125" t="s">
        <v>61</v>
      </c>
      <c r="K12" s="122">
        <v>6.7</v>
      </c>
      <c r="L12" s="123">
        <v>6.6</v>
      </c>
      <c r="M12" s="122">
        <v>6.8</v>
      </c>
      <c r="N12" s="123">
        <v>6.9</v>
      </c>
      <c r="O12" s="123">
        <v>6.6</v>
      </c>
      <c r="P12" s="124">
        <v>20.100000000000001</v>
      </c>
      <c r="Q12" s="125"/>
      <c r="R12" s="122"/>
      <c r="S12" s="123"/>
      <c r="T12" s="122"/>
      <c r="U12" s="123"/>
      <c r="V12" s="123"/>
      <c r="W12" s="124"/>
      <c r="X12" s="126"/>
      <c r="Y12" s="130">
        <v>7</v>
      </c>
      <c r="Z12" s="80"/>
      <c r="AA12" s="78"/>
      <c r="AB12" s="79"/>
      <c r="AC12" s="5"/>
    </row>
    <row r="13" spans="1:29" s="1" customFormat="1" ht="9.9499999999999993" customHeight="1">
      <c r="A13" s="75">
        <v>7</v>
      </c>
      <c r="B13" s="76" t="str">
        <f>IF(Регистрация!$D$6&lt;A13," ",CONCATENATE(VLOOKUP(A13,Регистрация!$B$7:$M$71,3,FALSE)," ",VLOOKUP(A13,Регистрация!$B$7:$M$71,4,FALSE)," ","(",VLOOKUP(A13,Регистрация!$B$7:$M$71,11,FALSE),")"))</f>
        <v>Леденева Екатерина (Орловская область)</v>
      </c>
      <c r="C13" s="97" t="s">
        <v>60</v>
      </c>
      <c r="D13" s="122">
        <v>5.8</v>
      </c>
      <c r="E13" s="123">
        <v>5.7</v>
      </c>
      <c r="F13" s="122">
        <v>5.6</v>
      </c>
      <c r="G13" s="123">
        <v>5.6</v>
      </c>
      <c r="H13" s="123">
        <v>6.1</v>
      </c>
      <c r="I13" s="124">
        <v>17.100000000000001</v>
      </c>
      <c r="J13" s="125" t="s">
        <v>62</v>
      </c>
      <c r="K13" s="122">
        <v>6.6</v>
      </c>
      <c r="L13" s="123">
        <v>6.7</v>
      </c>
      <c r="M13" s="122">
        <v>6.5</v>
      </c>
      <c r="N13" s="123">
        <v>7</v>
      </c>
      <c r="O13" s="123">
        <v>6.7</v>
      </c>
      <c r="P13" s="124">
        <v>20</v>
      </c>
      <c r="Q13" s="125"/>
      <c r="R13" s="122"/>
      <c r="S13" s="123"/>
      <c r="T13" s="122"/>
      <c r="U13" s="123"/>
      <c r="V13" s="123"/>
      <c r="W13" s="124"/>
      <c r="X13" s="126"/>
      <c r="Y13" s="102">
        <v>9</v>
      </c>
      <c r="Z13" s="80"/>
      <c r="AA13" s="78"/>
      <c r="AB13" s="79"/>
      <c r="AC13" s="5"/>
    </row>
    <row r="14" spans="1:29" s="1" customFormat="1" ht="9.9499999999999993" customHeight="1">
      <c r="A14" s="75">
        <v>8</v>
      </c>
      <c r="B14" s="76" t="str">
        <f>IF(Регистрация!$D$6&lt;A14," ",CONCATENATE(VLOOKUP(A14,Регистрация!$B$7:$M$71,3,FALSE)," ",VLOOKUP(A14,Регистрация!$B$7:$M$71,4,FALSE)," ","(",VLOOKUP(A14,Регистрация!$B$7:$M$71,11,FALSE),")"))</f>
        <v>Мизяева Елизавета (Брянская область)</v>
      </c>
      <c r="C14" s="97" t="s">
        <v>60</v>
      </c>
      <c r="D14" s="122">
        <v>5.5</v>
      </c>
      <c r="E14" s="123">
        <v>5.7</v>
      </c>
      <c r="F14" s="122">
        <v>5.4</v>
      </c>
      <c r="G14" s="123">
        <v>5.4</v>
      </c>
      <c r="H14" s="123">
        <v>5.5</v>
      </c>
      <c r="I14" s="124">
        <v>16.399999999999999</v>
      </c>
      <c r="J14" s="125" t="s">
        <v>60</v>
      </c>
      <c r="K14" s="122">
        <v>6.5</v>
      </c>
      <c r="L14" s="123">
        <v>6.6</v>
      </c>
      <c r="M14" s="122">
        <v>6.4</v>
      </c>
      <c r="N14" s="123">
        <v>6.6</v>
      </c>
      <c r="O14" s="123">
        <v>6.5</v>
      </c>
      <c r="P14" s="124">
        <v>19.600000000000001</v>
      </c>
      <c r="Q14" s="125"/>
      <c r="R14" s="122"/>
      <c r="S14" s="123"/>
      <c r="T14" s="122"/>
      <c r="U14" s="123"/>
      <c r="V14" s="123"/>
      <c r="W14" s="124"/>
      <c r="X14" s="126"/>
      <c r="Y14" s="130">
        <v>12</v>
      </c>
      <c r="Z14" s="77"/>
      <c r="AA14" s="78"/>
      <c r="AB14" s="79"/>
      <c r="AC14" s="5"/>
    </row>
    <row r="15" spans="1:29" s="1" customFormat="1" ht="9.9499999999999993" customHeight="1">
      <c r="A15" s="75">
        <v>9</v>
      </c>
      <c r="B15" s="76" t="str">
        <f>IF(Регистрация!$D$6&lt;A15," ",CONCATENATE(VLOOKUP(A15,Регистрация!$B$7:$M$71,3,FALSE)," ",VLOOKUP(A15,Регистрация!$B$7:$M$71,4,FALSE)," ","(",VLOOKUP(A15,Регистрация!$B$7:$M$71,11,FALSE),")"))</f>
        <v>Муталипова Диана (Саратовская область)</v>
      </c>
      <c r="C15" s="97" t="s">
        <v>61</v>
      </c>
      <c r="D15" s="122">
        <v>5.3</v>
      </c>
      <c r="E15" s="123">
        <v>5.3</v>
      </c>
      <c r="F15" s="122">
        <v>5.2</v>
      </c>
      <c r="G15" s="123">
        <v>5.2</v>
      </c>
      <c r="H15" s="123">
        <v>5.3</v>
      </c>
      <c r="I15" s="124">
        <v>15.8</v>
      </c>
      <c r="J15" s="125"/>
      <c r="K15" s="122"/>
      <c r="L15" s="123"/>
      <c r="M15" s="122"/>
      <c r="N15" s="123"/>
      <c r="O15" s="123"/>
      <c r="P15" s="124"/>
      <c r="Q15" s="125"/>
      <c r="R15" s="122"/>
      <c r="S15" s="123"/>
      <c r="T15" s="122"/>
      <c r="U15" s="123"/>
      <c r="V15" s="123"/>
      <c r="W15" s="124"/>
      <c r="X15" s="126"/>
      <c r="Y15" s="130">
        <v>13</v>
      </c>
      <c r="Z15" s="77"/>
      <c r="AA15" s="78"/>
      <c r="AB15" s="79"/>
      <c r="AC15" s="5"/>
    </row>
    <row r="16" spans="1:29" s="1" customFormat="1" ht="9.9499999999999993" customHeight="1">
      <c r="A16" s="75">
        <v>10</v>
      </c>
      <c r="B16" s="76" t="str">
        <f>IF(Регистрация!$D$6&lt;A16," ",CONCATENATE(VLOOKUP(A16,Регистрация!$B$7:$M$71,3,FALSE)," ",VLOOKUP(A16,Регистрация!$B$7:$M$71,4,FALSE)," ","(",VLOOKUP(A16,Регистрация!$B$7:$M$71,11,FALSE),")"))</f>
        <v>Пономарева Алена (Брянская область)</v>
      </c>
      <c r="C16" s="97" t="s">
        <v>60</v>
      </c>
      <c r="D16" s="122">
        <v>5.7</v>
      </c>
      <c r="E16" s="123">
        <v>5.8</v>
      </c>
      <c r="F16" s="122">
        <v>5.6</v>
      </c>
      <c r="G16" s="123">
        <v>5.8</v>
      </c>
      <c r="H16" s="123">
        <v>5.7</v>
      </c>
      <c r="I16" s="124">
        <v>17.2</v>
      </c>
      <c r="J16" s="125" t="s">
        <v>60</v>
      </c>
      <c r="K16" s="122">
        <v>6.6</v>
      </c>
      <c r="L16" s="123">
        <v>6.5</v>
      </c>
      <c r="M16" s="122">
        <v>6.4</v>
      </c>
      <c r="N16" s="123">
        <v>6.7</v>
      </c>
      <c r="O16" s="123">
        <v>6.5</v>
      </c>
      <c r="P16" s="124">
        <v>19.600000000000001</v>
      </c>
      <c r="Q16" s="125"/>
      <c r="R16" s="122"/>
      <c r="S16" s="123"/>
      <c r="T16" s="122"/>
      <c r="U16" s="123"/>
      <c r="V16" s="123"/>
      <c r="W16" s="124"/>
      <c r="X16" s="126"/>
      <c r="Y16" s="130">
        <v>11</v>
      </c>
      <c r="Z16" s="77"/>
      <c r="AA16" s="78"/>
      <c r="AB16" s="79"/>
      <c r="AC16" s="5"/>
    </row>
    <row r="17" spans="1:29" s="1" customFormat="1" ht="9.9499999999999993" customHeight="1">
      <c r="A17" s="75">
        <v>11</v>
      </c>
      <c r="B17" s="76" t="str">
        <f>IF(Регистрация!$D$6&lt;A17," ",CONCATENATE(VLOOKUP(A17,Регистрация!$B$7:$M$71,3,FALSE)," ",VLOOKUP(A17,Регистрация!$B$7:$M$71,4,FALSE)," ","(",VLOOKUP(A17,Регистрация!$B$7:$M$71,11,FALSE),")"))</f>
        <v>Свирина Варвара (Брянская область)</v>
      </c>
      <c r="C17" s="97" t="s">
        <v>60</v>
      </c>
      <c r="D17" s="122">
        <v>5.5</v>
      </c>
      <c r="E17" s="123">
        <v>5.6</v>
      </c>
      <c r="F17" s="122">
        <v>5.5</v>
      </c>
      <c r="G17" s="123">
        <v>5.4</v>
      </c>
      <c r="H17" s="123">
        <v>5.6</v>
      </c>
      <c r="I17" s="124">
        <v>16.600000000000001</v>
      </c>
      <c r="J17" s="125" t="s">
        <v>60</v>
      </c>
      <c r="K17" s="122">
        <v>6.7</v>
      </c>
      <c r="L17" s="123">
        <v>6.6</v>
      </c>
      <c r="M17" s="122">
        <v>6.6</v>
      </c>
      <c r="N17" s="123">
        <v>6.6</v>
      </c>
      <c r="O17" s="123">
        <v>6.7</v>
      </c>
      <c r="P17" s="124">
        <v>19.899999999999999</v>
      </c>
      <c r="Q17" s="125"/>
      <c r="R17" s="122"/>
      <c r="S17" s="123"/>
      <c r="T17" s="122"/>
      <c r="U17" s="123"/>
      <c r="V17" s="123"/>
      <c r="W17" s="124"/>
      <c r="X17" s="126"/>
      <c r="Y17" s="130">
        <v>10</v>
      </c>
      <c r="Z17" s="80"/>
      <c r="AA17" s="78"/>
      <c r="AB17" s="79"/>
      <c r="AC17" s="5"/>
    </row>
    <row r="18" spans="1:29" s="1" customFormat="1" ht="9.9499999999999993" customHeight="1">
      <c r="A18" s="75">
        <v>12</v>
      </c>
      <c r="B18" s="76" t="str">
        <f>IF(Регистрация!$D$6&lt;A18," ",CONCATENATE(VLOOKUP(A18,Регистрация!$B$7:$M$71,3,FALSE)," ",VLOOKUP(A18,Регистрация!$B$7:$M$71,4,FALSE)," ","(",VLOOKUP(A18,Регистрация!$B$7:$M$71,11,FALSE),")"))</f>
        <v>Топтунова Александра (Брянская область)</v>
      </c>
      <c r="C18" s="97" t="s">
        <v>60</v>
      </c>
      <c r="D18" s="122">
        <v>6</v>
      </c>
      <c r="E18" s="123">
        <v>6</v>
      </c>
      <c r="F18" s="122">
        <v>5.8</v>
      </c>
      <c r="G18" s="123">
        <v>5.8</v>
      </c>
      <c r="H18" s="123">
        <v>6</v>
      </c>
      <c r="I18" s="124">
        <v>17.8</v>
      </c>
      <c r="J18" s="125" t="s">
        <v>62</v>
      </c>
      <c r="K18" s="122">
        <v>6.8</v>
      </c>
      <c r="L18" s="123">
        <v>6.8</v>
      </c>
      <c r="M18" s="122">
        <v>6.8</v>
      </c>
      <c r="N18" s="123">
        <v>6.9</v>
      </c>
      <c r="O18" s="123">
        <v>6.9</v>
      </c>
      <c r="P18" s="124">
        <v>20.5</v>
      </c>
      <c r="Q18" s="125" t="s">
        <v>60</v>
      </c>
      <c r="R18" s="122">
        <v>7.9</v>
      </c>
      <c r="S18" s="123">
        <v>7.9</v>
      </c>
      <c r="T18" s="122">
        <v>7.9</v>
      </c>
      <c r="U18" s="123">
        <v>7.7</v>
      </c>
      <c r="V18" s="123">
        <v>8</v>
      </c>
      <c r="W18" s="124">
        <v>23.7</v>
      </c>
      <c r="X18" s="126">
        <f t="shared" si="0"/>
        <v>44.2</v>
      </c>
      <c r="Y18" s="130">
        <v>4</v>
      </c>
      <c r="Z18" s="80"/>
      <c r="AA18" s="78"/>
      <c r="AB18" s="79"/>
      <c r="AC18" s="5"/>
    </row>
    <row r="19" spans="1:29" s="1" customFormat="1" ht="9.9499999999999993" customHeight="1">
      <c r="A19" s="75">
        <v>13</v>
      </c>
      <c r="B19" s="76" t="str">
        <f>IF(Регистрация!$D$6&lt;A19," ",CONCATENATE(VLOOKUP(A19,Регистрация!$B$7:$M$71,3,FALSE)," ",VLOOKUP(A19,Регистрация!$B$7:$M$71,4,FALSE)," ","(",VLOOKUP(A19,Регистрация!$B$7:$M$71,11,FALSE),")"))</f>
        <v>Чураева Камила (Республика Башкортостан)</v>
      </c>
      <c r="C19" s="97" t="s">
        <v>60</v>
      </c>
      <c r="D19" s="122">
        <v>6.3</v>
      </c>
      <c r="E19" s="123">
        <v>6.3</v>
      </c>
      <c r="F19" s="122">
        <v>6.1</v>
      </c>
      <c r="G19" s="123">
        <v>6</v>
      </c>
      <c r="H19" s="123">
        <v>6</v>
      </c>
      <c r="I19" s="124">
        <v>18.399999999999999</v>
      </c>
      <c r="J19" s="125" t="s">
        <v>62</v>
      </c>
      <c r="K19" s="122">
        <v>7.1</v>
      </c>
      <c r="L19" s="123">
        <v>7.3</v>
      </c>
      <c r="M19" s="122">
        <v>7.2</v>
      </c>
      <c r="N19" s="123">
        <v>7.2</v>
      </c>
      <c r="O19" s="123">
        <v>7</v>
      </c>
      <c r="P19" s="124">
        <v>21.5</v>
      </c>
      <c r="Q19" s="125" t="s">
        <v>62</v>
      </c>
      <c r="R19" s="122">
        <v>8.1999999999999993</v>
      </c>
      <c r="S19" s="123">
        <v>8.1</v>
      </c>
      <c r="T19" s="122">
        <v>8.1</v>
      </c>
      <c r="U19" s="123">
        <v>8.1</v>
      </c>
      <c r="V19" s="123">
        <v>8.1</v>
      </c>
      <c r="W19" s="124">
        <v>24.3</v>
      </c>
      <c r="X19" s="126">
        <f t="shared" si="0"/>
        <v>45.8</v>
      </c>
      <c r="Y19" s="130">
        <v>3</v>
      </c>
      <c r="Z19" s="80"/>
      <c r="AA19" s="78"/>
      <c r="AB19" s="79"/>
      <c r="AC19" s="5"/>
    </row>
    <row r="20" spans="1:29" s="1" customFormat="1" ht="9.9499999999999993" hidden="1" customHeight="1">
      <c r="A20" s="75">
        <v>14</v>
      </c>
      <c r="B20" s="76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15</v>
      </c>
      <c r="B21" s="76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16</v>
      </c>
      <c r="B22" s="76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77"/>
      <c r="AA22" s="78"/>
      <c r="AB22" s="79"/>
      <c r="AC22" s="5"/>
    </row>
    <row r="23" spans="1:29" s="1" customFormat="1" ht="9.9499999999999993" hidden="1" customHeight="1">
      <c r="A23" s="75">
        <v>17</v>
      </c>
      <c r="B23" s="76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18</v>
      </c>
      <c r="B24" s="76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19</v>
      </c>
      <c r="B25" s="76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80"/>
      <c r="AA25" s="78"/>
      <c r="AB25" s="79"/>
      <c r="AC25" s="5"/>
    </row>
    <row r="26" spans="1:29" s="1" customFormat="1" ht="9.9499999999999993" hidden="1" customHeight="1">
      <c r="A26" s="75">
        <v>20</v>
      </c>
      <c r="B26" s="76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21</v>
      </c>
      <c r="B27" s="76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22</v>
      </c>
      <c r="B28" s="76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23</v>
      </c>
      <c r="B29" s="76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77"/>
      <c r="AA29" s="78"/>
      <c r="AB29" s="79"/>
      <c r="AC29" s="5"/>
    </row>
    <row r="30" spans="1:29" s="1" customFormat="1" ht="9.9499999999999993" hidden="1" customHeight="1">
      <c r="A30" s="75">
        <v>24</v>
      </c>
      <c r="B30" s="76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25</v>
      </c>
      <c r="B31" s="76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26</v>
      </c>
      <c r="B32" s="76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80"/>
      <c r="AA32" s="78"/>
      <c r="AB32" s="79"/>
      <c r="AC32" s="5"/>
    </row>
    <row r="33" spans="1:29" s="1" customFormat="1" ht="9.9499999999999993" hidden="1" customHeight="1">
      <c r="A33" s="75">
        <v>27</v>
      </c>
      <c r="B33" s="76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28</v>
      </c>
      <c r="B34" s="76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29</v>
      </c>
      <c r="B35" s="76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30</v>
      </c>
      <c r="B36" s="76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31</v>
      </c>
      <c r="B37" s="76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77"/>
      <c r="AA37" s="78"/>
      <c r="AB37" s="79"/>
      <c r="AC37" s="5"/>
    </row>
    <row r="38" spans="1:29" s="1" customFormat="1" ht="9.9499999999999993" hidden="1" customHeight="1">
      <c r="A38" s="75">
        <v>32</v>
      </c>
      <c r="B38" s="76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33</v>
      </c>
      <c r="B39" s="76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34</v>
      </c>
      <c r="B40" s="76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80"/>
      <c r="AA40" s="78"/>
      <c r="AB40" s="79"/>
      <c r="AC40" s="5"/>
    </row>
    <row r="41" spans="1:29" s="1" customFormat="1" ht="9.9499999999999993" hidden="1" customHeight="1">
      <c r="A41" s="75">
        <v>35</v>
      </c>
      <c r="B41" s="76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36</v>
      </c>
      <c r="B42" s="76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37</v>
      </c>
      <c r="B43" s="76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38</v>
      </c>
      <c r="B44" s="76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77"/>
      <c r="AA44" s="78"/>
      <c r="AB44" s="79"/>
      <c r="AC44" s="5"/>
    </row>
    <row r="45" spans="1:29" s="1" customFormat="1" ht="9.9499999999999993" hidden="1" customHeight="1">
      <c r="A45" s="75">
        <v>39</v>
      </c>
      <c r="B45" s="76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40</v>
      </c>
      <c r="B46" s="76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41</v>
      </c>
      <c r="B47" s="76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80"/>
      <c r="AA47" s="78"/>
      <c r="AB47" s="79"/>
      <c r="AC47" s="5"/>
    </row>
    <row r="48" spans="1:29" s="1" customFormat="1" ht="9.9499999999999993" hidden="1" customHeight="1">
      <c r="A48" s="75">
        <v>42</v>
      </c>
      <c r="B48" s="76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43</v>
      </c>
      <c r="B49" s="76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44</v>
      </c>
      <c r="B50" s="76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45</v>
      </c>
      <c r="B51" s="76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46</v>
      </c>
      <c r="B52" s="76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77"/>
      <c r="AA52" s="78"/>
      <c r="AB52" s="79"/>
      <c r="AC52" s="5"/>
    </row>
    <row r="53" spans="1:29" s="1" customFormat="1" ht="9.9499999999999993" hidden="1" customHeight="1">
      <c r="A53" s="75">
        <v>47</v>
      </c>
      <c r="B53" s="76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48</v>
      </c>
      <c r="B54" s="76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3"/>
      <c r="Z54" s="81"/>
      <c r="AA54" s="81"/>
      <c r="AB54" s="81"/>
      <c r="AC54" s="82"/>
    </row>
    <row r="55" spans="1:29" s="1" customFormat="1" ht="9.9499999999999993" hidden="1" customHeight="1">
      <c r="A55" s="75">
        <v>49</v>
      </c>
      <c r="B55" s="76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3"/>
      <c r="AB55" s="83"/>
      <c r="AC55" s="82"/>
    </row>
    <row r="56" spans="1:29" s="1" customFormat="1" ht="9.9499999999999993" hidden="1" customHeight="1">
      <c r="A56" s="75">
        <v>50</v>
      </c>
      <c r="B56" s="76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71"/>
      <c r="AA56" s="81"/>
      <c r="AB56" s="81"/>
      <c r="AC56" s="82"/>
    </row>
    <row r="57" spans="1:29" s="1" customFormat="1" ht="9.9499999999999993" hidden="1" customHeight="1">
      <c r="A57" s="75">
        <v>51</v>
      </c>
      <c r="B57" s="76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3"/>
      <c r="AB57" s="83"/>
      <c r="AC57" s="82"/>
    </row>
    <row r="58" spans="1:29" s="1" customFormat="1" ht="9.9499999999999993" hidden="1" customHeight="1">
      <c r="A58" s="75">
        <v>52</v>
      </c>
      <c r="B58" s="76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4"/>
      <c r="AB58" s="84"/>
      <c r="AC58" s="71"/>
    </row>
    <row r="59" spans="1:29" s="1" customFormat="1" ht="9.9499999999999993" hidden="1" customHeight="1">
      <c r="A59" s="75">
        <v>53</v>
      </c>
      <c r="B59" s="76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85"/>
      <c r="AA59" s="86"/>
      <c r="AB59" s="87"/>
      <c r="AC59" s="88"/>
    </row>
    <row r="60" spans="1:29" s="1" customFormat="1" ht="9.9499999999999993" hidden="1" customHeight="1">
      <c r="A60" s="75">
        <v>54</v>
      </c>
      <c r="B60" s="76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4"/>
      <c r="Z60" s="86"/>
      <c r="AA60" s="86"/>
      <c r="AB60" s="87"/>
      <c r="AC60" s="88"/>
    </row>
    <row r="61" spans="1:29" s="1" customFormat="1" ht="9.9499999999999993" hidden="1" customHeight="1">
      <c r="A61" s="75">
        <v>55</v>
      </c>
      <c r="B61" s="76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6"/>
      <c r="AC61" s="88"/>
    </row>
    <row r="62" spans="1:29" s="1" customFormat="1" ht="9.9499999999999993" hidden="1" customHeight="1">
      <c r="A62" s="75">
        <v>56</v>
      </c>
      <c r="B62" s="76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5"/>
      <c r="AA62" s="85"/>
      <c r="AB62" s="87"/>
      <c r="AC62" s="88"/>
    </row>
    <row r="63" spans="1:29" s="1" customFormat="1" ht="9.9499999999999993" hidden="1" customHeight="1">
      <c r="A63" s="75">
        <v>57</v>
      </c>
      <c r="B63" s="76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9"/>
      <c r="AC63" s="88"/>
    </row>
    <row r="64" spans="1:29" ht="9.9499999999999993" hidden="1" customHeight="1">
      <c r="A64" s="75">
        <v>58</v>
      </c>
      <c r="B64" s="76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5"/>
      <c r="Z64" s="90"/>
      <c r="AA64" s="90"/>
      <c r="AB64" s="90"/>
    </row>
    <row r="65" spans="1:28" ht="9.9499999999999993" hidden="1" customHeight="1">
      <c r="A65" s="75">
        <v>59</v>
      </c>
      <c r="B65" s="76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60</v>
      </c>
      <c r="B66" s="76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61</v>
      </c>
      <c r="B67" s="76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62</v>
      </c>
      <c r="B68" s="76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63</v>
      </c>
      <c r="B69" s="76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91">
        <v>64</v>
      </c>
      <c r="B70" s="114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06"/>
      <c r="D70" s="107"/>
      <c r="E70" s="108"/>
      <c r="F70" s="107"/>
      <c r="G70" s="108"/>
      <c r="H70" s="108"/>
      <c r="I70" s="109"/>
      <c r="J70" s="106"/>
      <c r="K70" s="107"/>
      <c r="L70" s="108"/>
      <c r="M70" s="107"/>
      <c r="N70" s="108"/>
      <c r="O70" s="108"/>
      <c r="P70" s="109"/>
      <c r="Q70" s="106"/>
      <c r="R70" s="107"/>
      <c r="S70" s="108"/>
      <c r="T70" s="107"/>
      <c r="U70" s="108"/>
      <c r="V70" s="108"/>
      <c r="W70" s="109"/>
      <c r="X70" s="110"/>
      <c r="Y70" s="111"/>
      <c r="Z70" s="90"/>
      <c r="AA70" s="90"/>
      <c r="AB70" s="90"/>
    </row>
    <row r="71" spans="1:28">
      <c r="A71" s="92"/>
      <c r="B71" s="9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</row>
    <row r="72" spans="1:28">
      <c r="A72" s="22"/>
      <c r="B72" s="154" t="s">
        <v>19</v>
      </c>
      <c r="C72" s="154"/>
      <c r="D72" s="15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5"/>
      <c r="R72" s="154" t="str">
        <f>Регистрация!L73</f>
        <v>Ростовцев С.А.</v>
      </c>
      <c r="S72" s="154"/>
      <c r="T72" s="154"/>
      <c r="U72" s="154"/>
      <c r="V72" s="154"/>
      <c r="W72" s="154"/>
      <c r="X72" s="154"/>
      <c r="Y72" s="154"/>
      <c r="Z72" s="95"/>
      <c r="AA72" s="10"/>
      <c r="AB72" s="10"/>
    </row>
    <row r="73" spans="1:28">
      <c r="A73" s="22"/>
      <c r="B73" s="96"/>
      <c r="C73" s="96"/>
      <c r="D73" s="96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6"/>
      <c r="AB73" s="96"/>
    </row>
    <row r="74" spans="1:28">
      <c r="A74" s="22"/>
      <c r="B74" s="154" t="s">
        <v>20</v>
      </c>
      <c r="C74" s="154"/>
      <c r="D74" s="15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5"/>
      <c r="R74" s="154" t="str">
        <f>Регистрация!L75</f>
        <v>Кириченко Т.Е.</v>
      </c>
      <c r="S74" s="154"/>
      <c r="T74" s="154"/>
      <c r="U74" s="154"/>
      <c r="V74" s="154"/>
      <c r="W74" s="154"/>
      <c r="X74" s="154"/>
      <c r="Y74" s="154"/>
      <c r="Z74" s="95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2017-02-07T20:48:53Z</cp:lastPrinted>
  <dcterms:created xsi:type="dcterms:W3CDTF">2008-01-15T12:31:41Z</dcterms:created>
  <dcterms:modified xsi:type="dcterms:W3CDTF">2017-02-12T18:17:40Z</dcterms:modified>
</cp:coreProperties>
</file>